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"/>
    </mc:Choice>
  </mc:AlternateContent>
  <bookViews>
    <workbookView xWindow="0" yWindow="0" windowWidth="28800" windowHeight="12300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1'!$A$1:$J$32</definedName>
    <definedName name="_xlnm.Print_Area" localSheetId="2">Tab.2!$A$1:$T$26</definedName>
  </definedNames>
  <calcPr calcId="162913"/>
</workbook>
</file>

<file path=xl/calcChain.xml><?xml version="1.0" encoding="utf-8"?>
<calcChain xmlns="http://schemas.openxmlformats.org/spreadsheetml/2006/main">
  <c r="B8" i="2" l="1"/>
  <c r="G6" i="1"/>
  <c r="H6" i="1"/>
  <c r="G7" i="1" l="1"/>
  <c r="H7" i="1"/>
  <c r="G8" i="1"/>
  <c r="H8" i="1"/>
  <c r="W24" i="2" l="1"/>
  <c r="W23" i="2"/>
  <c r="W22" i="2"/>
  <c r="W21" i="2"/>
  <c r="W20" i="2"/>
  <c r="W19" i="2"/>
  <c r="W18" i="2"/>
  <c r="W17" i="2"/>
  <c r="W16" i="2"/>
  <c r="W15" i="2"/>
  <c r="W14" i="2"/>
  <c r="W13" i="2"/>
  <c r="W12" i="2"/>
  <c r="W11" i="2"/>
  <c r="W10" i="2"/>
  <c r="W9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1" i="2"/>
  <c r="U10" i="2"/>
  <c r="U9" i="2"/>
  <c r="O9" i="2"/>
  <c r="Q9" i="2"/>
  <c r="S9" i="2"/>
  <c r="G9" i="2"/>
  <c r="I9" i="2"/>
  <c r="K9" i="2"/>
  <c r="M9" i="2"/>
  <c r="H9" i="1" l="1"/>
  <c r="H10" i="1"/>
  <c r="G9" i="1"/>
  <c r="G10" i="1"/>
  <c r="R8" i="2" l="1"/>
  <c r="Q10" i="2"/>
  <c r="S10" i="2"/>
  <c r="Q11" i="2"/>
  <c r="S11" i="2"/>
  <c r="Q12" i="2"/>
  <c r="S12" i="2"/>
  <c r="Q13" i="2"/>
  <c r="S13" i="2"/>
  <c r="Q14" i="2"/>
  <c r="S14" i="2"/>
  <c r="Q15" i="2"/>
  <c r="S15" i="2"/>
  <c r="Q16" i="2"/>
  <c r="S16" i="2"/>
  <c r="Q17" i="2"/>
  <c r="S17" i="2"/>
  <c r="Q18" i="2"/>
  <c r="S18" i="2"/>
  <c r="Q19" i="2"/>
  <c r="S19" i="2"/>
  <c r="Q20" i="2"/>
  <c r="S20" i="2"/>
  <c r="Q21" i="2"/>
  <c r="S21" i="2"/>
  <c r="Q22" i="2"/>
  <c r="S22" i="2"/>
  <c r="Q23" i="2"/>
  <c r="S23" i="2"/>
  <c r="Q24" i="2"/>
  <c r="S24" i="2"/>
  <c r="E9" i="2"/>
  <c r="E10" i="2"/>
  <c r="G10" i="2"/>
  <c r="I10" i="2"/>
  <c r="K10" i="2"/>
  <c r="M10" i="2"/>
  <c r="O10" i="2"/>
  <c r="E11" i="2"/>
  <c r="G11" i="2"/>
  <c r="I11" i="2"/>
  <c r="K11" i="2"/>
  <c r="M11" i="2"/>
  <c r="O11" i="2"/>
  <c r="E12" i="2"/>
  <c r="G12" i="2"/>
  <c r="I12" i="2"/>
  <c r="K12" i="2"/>
  <c r="M12" i="2"/>
  <c r="O12" i="2"/>
  <c r="E13" i="2"/>
  <c r="G13" i="2"/>
  <c r="I13" i="2"/>
  <c r="K13" i="2"/>
  <c r="M13" i="2"/>
  <c r="O13" i="2"/>
  <c r="E14" i="2"/>
  <c r="G14" i="2"/>
  <c r="I14" i="2"/>
  <c r="K14" i="2"/>
  <c r="M14" i="2"/>
  <c r="O14" i="2"/>
  <c r="E15" i="2"/>
  <c r="G15" i="2"/>
  <c r="I15" i="2"/>
  <c r="K15" i="2"/>
  <c r="M15" i="2"/>
  <c r="O15" i="2"/>
  <c r="E16" i="2"/>
  <c r="G16" i="2"/>
  <c r="I16" i="2"/>
  <c r="K16" i="2"/>
  <c r="M16" i="2"/>
  <c r="O16" i="2"/>
  <c r="E17" i="2"/>
  <c r="G17" i="2"/>
  <c r="I17" i="2"/>
  <c r="K17" i="2"/>
  <c r="M17" i="2"/>
  <c r="O17" i="2"/>
  <c r="E18" i="2"/>
  <c r="G18" i="2"/>
  <c r="I18" i="2"/>
  <c r="K18" i="2"/>
  <c r="M18" i="2"/>
  <c r="O18" i="2"/>
  <c r="E19" i="2"/>
  <c r="G19" i="2"/>
  <c r="I19" i="2"/>
  <c r="K19" i="2"/>
  <c r="M19" i="2"/>
  <c r="O19" i="2"/>
  <c r="E20" i="2"/>
  <c r="G20" i="2"/>
  <c r="I20" i="2"/>
  <c r="K20" i="2"/>
  <c r="M20" i="2"/>
  <c r="O20" i="2"/>
  <c r="E21" i="2"/>
  <c r="G21" i="2"/>
  <c r="I21" i="2"/>
  <c r="K21" i="2"/>
  <c r="M21" i="2"/>
  <c r="O21" i="2"/>
  <c r="E22" i="2"/>
  <c r="G22" i="2"/>
  <c r="I22" i="2"/>
  <c r="K22" i="2"/>
  <c r="M22" i="2"/>
  <c r="O22" i="2"/>
  <c r="E23" i="2"/>
  <c r="G23" i="2"/>
  <c r="I23" i="2"/>
  <c r="K23" i="2"/>
  <c r="M23" i="2"/>
  <c r="O23" i="2"/>
  <c r="E24" i="2"/>
  <c r="G24" i="2"/>
  <c r="I24" i="2"/>
  <c r="K24" i="2"/>
  <c r="M24" i="2"/>
  <c r="O24" i="2"/>
  <c r="C8" i="2" l="1"/>
  <c r="D8" i="2"/>
  <c r="F8" i="2"/>
  <c r="H8" i="2"/>
  <c r="J8" i="2"/>
  <c r="L8" i="2"/>
  <c r="N8" i="2"/>
  <c r="P8" i="2"/>
  <c r="T8" i="2"/>
  <c r="U8" i="2" s="1"/>
  <c r="V8" i="2"/>
  <c r="W8" i="2" s="1"/>
  <c r="E8" i="2" l="1"/>
  <c r="I8" i="2"/>
  <c r="K8" i="2"/>
  <c r="Q8" i="2"/>
  <c r="O8" i="2"/>
  <c r="M8" i="2"/>
  <c r="S8" i="2"/>
  <c r="G8" i="2"/>
  <c r="H31" i="1"/>
  <c r="G32" i="1"/>
  <c r="H14" i="1" l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2" i="1"/>
  <c r="H11" i="1"/>
  <c r="H12" i="1"/>
  <c r="G11" i="1"/>
  <c r="H13" i="1" l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12" i="1"/>
  <c r="G13" i="1"/>
</calcChain>
</file>

<file path=xl/sharedStrings.xml><?xml version="1.0" encoding="utf-8"?>
<sst xmlns="http://schemas.openxmlformats.org/spreadsheetml/2006/main" count="88" uniqueCount="57">
  <si>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</si>
  <si>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</si>
  <si>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</si>
  <si>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</si>
  <si>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</si>
  <si>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</si>
  <si>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</si>
  <si>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</si>
  <si>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</si>
  <si>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</si>
  <si>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</si>
  <si>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</si>
  <si>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</si>
  <si>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</si>
  <si>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</si>
  <si>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</si>
  <si>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</si>
  <si>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</si>
  <si>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</si>
  <si>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</si>
  <si>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</si>
  <si>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</si>
  <si>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</si>
  <si>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</si>
  <si>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</si>
  <si>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</si>
  <si>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</si>
  <si>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</si>
  <si>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</si>
  <si>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</si>
  <si>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</si>
  <si>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</si>
  <si>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</si>
  <si>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</si>
  <si>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</si>
  <si>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</si>
  <si>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</si>
  <si>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</si>
  <si>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</si>
  <si>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</si>
  <si>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</si>
  <si>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</si>
  <si>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</si>
  <si>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</si>
  <si>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</si>
  <si>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</si>
  <si>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</si>
  <si>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2. Zatrudnienie i jego struktura w zakładach aktywnosci zawodowej</t>
  </si>
  <si>
    <t>Liczba
ZAZ</t>
  </si>
  <si>
    <t>6/4</t>
  </si>
  <si>
    <t>4/3</t>
  </si>
  <si>
    <t>grudzień 2020</t>
  </si>
  <si>
    <t>Tablica 1. Liczba zakładów aktywności zawodowej i liczba osób niepełnosprawnych zatrudnionych w tych zakładach w latach 1992-2021</t>
  </si>
  <si>
    <t>grudzień 2021</t>
  </si>
  <si>
    <t>Tablica 1. Liczba zakładów aktywności zawodowej i liczba osób niepełnosprawnych zatrudnionych w tych zakładach w latach 1992-2022.</t>
  </si>
  <si>
    <t>według stanu na koniec czerwca 2022 r.</t>
  </si>
  <si>
    <t xml:space="preserve">Źródło: sprawozdania wojewodów INF-ZPCh ZAZ w I półroczu 2022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</si>
</sst>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17" fontId="9" fillId="0" borderId="5" xfId="0" quotePrefix="1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4" sqref="A4"/>
    </sheetView>
  </sheetViews>
  <sheetFormatPr defaultRowHeight="14.25"/>
  <sheetData>
    <row r="1" spans="1:1" ht="15">
      <c r="A1" s="28" t="s">
        <v>13</v>
      </c>
    </row>
    <row r="3" spans="1:1">
      <c r="A3" s="29" t="s">
        <v>52</v>
      </c>
    </row>
    <row r="4" spans="1:1">
      <c r="A4" s="29" t="s">
        <v>47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5"/>
  <sheetViews>
    <sheetView zoomScale="55" zoomScaleNormal="55" zoomScaleSheetLayoutView="70" workbookViewId="0">
      <selection activeCell="A2" sqref="A2:H2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6" t="s">
        <v>54</v>
      </c>
      <c r="B1" s="86"/>
      <c r="C1" s="86"/>
      <c r="D1" s="86"/>
      <c r="E1" s="86"/>
      <c r="F1" s="86"/>
      <c r="G1" s="86"/>
      <c r="H1" s="86"/>
      <c r="I1" s="73"/>
      <c r="J1" s="73"/>
      <c r="K1" s="73"/>
    </row>
    <row r="2" spans="1:11" ht="22.5" customHeight="1">
      <c r="A2" s="87" t="s">
        <v>55</v>
      </c>
      <c r="B2" s="87"/>
      <c r="C2" s="87"/>
      <c r="D2" s="87"/>
      <c r="E2" s="87"/>
      <c r="F2" s="87"/>
      <c r="G2" s="87"/>
      <c r="H2" s="87"/>
    </row>
    <row r="3" spans="1:11" ht="108.75" customHeight="1">
      <c r="A3" s="88" t="s">
        <v>0</v>
      </c>
      <c r="B3" s="88" t="s">
        <v>44</v>
      </c>
      <c r="C3" s="90" t="s">
        <v>10</v>
      </c>
      <c r="D3" s="91"/>
      <c r="E3" s="92" t="s">
        <v>42</v>
      </c>
      <c r="F3" s="93"/>
      <c r="G3" s="55" t="s">
        <v>43</v>
      </c>
      <c r="H3" s="7" t="s">
        <v>45</v>
      </c>
    </row>
    <row r="4" spans="1:11" ht="20.100000000000001" customHeight="1">
      <c r="A4" s="89"/>
      <c r="B4" s="89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49</v>
      </c>
      <c r="H5" s="53">
        <v>7</v>
      </c>
    </row>
    <row r="6" spans="1:11" ht="20.100000000000001" customHeight="1">
      <c r="A6" s="57">
        <v>44742</v>
      </c>
      <c r="B6" s="58">
        <v>133</v>
      </c>
      <c r="C6" s="56">
        <v>8373.7840000000015</v>
      </c>
      <c r="D6" s="56">
        <v>5850.8550000000005</v>
      </c>
      <c r="E6" s="27">
        <v>6417.4630000000006</v>
      </c>
      <c r="F6" s="56">
        <v>4025.5480000000002</v>
      </c>
      <c r="G6" s="59">
        <f>(F6/D6*100)</f>
        <v>68.802730541091861</v>
      </c>
      <c r="H6" s="60">
        <f>(E6/B6)</f>
        <v>48.251601503759403</v>
      </c>
    </row>
    <row r="7" spans="1:11" ht="20.100000000000001" customHeight="1">
      <c r="A7" s="85" t="s">
        <v>53</v>
      </c>
      <c r="B7" s="58">
        <v>134</v>
      </c>
      <c r="C7" s="56">
        <v>8203.49</v>
      </c>
      <c r="D7" s="56">
        <v>5720.7749999999996</v>
      </c>
      <c r="E7" s="27">
        <v>6282.027000000001</v>
      </c>
      <c r="F7" s="56">
        <v>3911.0160000000001</v>
      </c>
      <c r="G7" s="59">
        <f>(F7/D7*100)</f>
        <v>68.36514283466839</v>
      </c>
      <c r="H7" s="60">
        <f>(E7/B7)</f>
        <v>46.880798507462693</v>
      </c>
    </row>
    <row r="8" spans="1:11" ht="20.100000000000001" customHeight="1">
      <c r="A8" s="57">
        <v>44377</v>
      </c>
      <c r="B8" s="58">
        <v>126</v>
      </c>
      <c r="C8" s="56">
        <v>7735.3189999999995</v>
      </c>
      <c r="D8" s="56">
        <v>5399.0010000000002</v>
      </c>
      <c r="E8" s="27">
        <v>5920.7139999999999</v>
      </c>
      <c r="F8" s="56">
        <v>3696.9259999999995</v>
      </c>
      <c r="G8" s="59">
        <f>(F8/D8*100)</f>
        <v>68.474260330753765</v>
      </c>
      <c r="H8" s="60">
        <f>(E8/B8)</f>
        <v>46.989793650793651</v>
      </c>
    </row>
    <row r="9" spans="1:11" ht="20.100000000000001" customHeight="1">
      <c r="A9" s="85" t="s">
        <v>51</v>
      </c>
      <c r="B9" s="58">
        <v>127</v>
      </c>
      <c r="C9" s="56">
        <v>7588</v>
      </c>
      <c r="D9" s="56">
        <v>5065</v>
      </c>
      <c r="E9" s="27">
        <v>5820</v>
      </c>
      <c r="F9" s="56">
        <v>3459</v>
      </c>
      <c r="G9" s="59">
        <f>(F9/D9*100)</f>
        <v>68.292201382033568</v>
      </c>
      <c r="H9" s="60">
        <f>(E9/B9)</f>
        <v>45.826771653543304</v>
      </c>
    </row>
    <row r="10" spans="1:11" ht="21.75" customHeight="1">
      <c r="A10" s="57">
        <v>43983</v>
      </c>
      <c r="B10" s="58">
        <v>123</v>
      </c>
      <c r="C10" s="56">
        <v>7050.63</v>
      </c>
      <c r="D10" s="56">
        <v>5022.9269999999997</v>
      </c>
      <c r="E10" s="27">
        <v>5354.4220000000005</v>
      </c>
      <c r="F10" s="56">
        <v>3368.8310000000006</v>
      </c>
      <c r="G10" s="59">
        <f>(F10/D10*100)</f>
        <v>67.069081433992579</v>
      </c>
      <c r="H10" s="60">
        <f>(E10/B10)</f>
        <v>43.531886178861789</v>
      </c>
    </row>
    <row r="11" spans="1:11" s="17" customFormat="1" ht="30" customHeight="1">
      <c r="A11" s="57">
        <v>43800</v>
      </c>
      <c r="B11" s="58">
        <v>124</v>
      </c>
      <c r="C11" s="56">
        <v>7197.1003999999994</v>
      </c>
      <c r="D11" s="56">
        <v>5070.1586000000007</v>
      </c>
      <c r="E11" s="27">
        <v>5491.893</v>
      </c>
      <c r="F11" s="56">
        <v>3473.3109999999997</v>
      </c>
      <c r="G11" s="59">
        <f t="shared" ref="G11" si="0">(F11/D11*100)</f>
        <v>68.504977339367628</v>
      </c>
      <c r="H11" s="60">
        <f t="shared" ref="H11:H12" si="1">(E11/B11)</f>
        <v>44.289459677419352</v>
      </c>
    </row>
    <row r="12" spans="1:11" ht="30" customHeight="1">
      <c r="A12" s="57">
        <v>43617</v>
      </c>
      <c r="B12" s="58">
        <v>118</v>
      </c>
      <c r="C12" s="56">
        <v>6926.9096999999992</v>
      </c>
      <c r="D12" s="56">
        <v>4876.4903000000004</v>
      </c>
      <c r="E12" s="27">
        <v>5253.4329999999991</v>
      </c>
      <c r="F12" s="56">
        <v>3321.9869999999996</v>
      </c>
      <c r="G12" s="59">
        <f>(F12/D12*100)</f>
        <v>68.122497854655833</v>
      </c>
      <c r="H12" s="60">
        <f t="shared" si="1"/>
        <v>44.520618644067788</v>
      </c>
    </row>
    <row r="13" spans="1:11" s="17" customFormat="1" ht="30" customHeight="1">
      <c r="A13" s="57">
        <v>43435</v>
      </c>
      <c r="B13" s="23">
        <v>116</v>
      </c>
      <c r="C13" s="62">
        <v>6663.4699999999993</v>
      </c>
      <c r="D13" s="62">
        <v>4662</v>
      </c>
      <c r="E13" s="72">
        <v>5068.76</v>
      </c>
      <c r="F13" s="62">
        <v>3175</v>
      </c>
      <c r="G13" s="59">
        <f>(F13/D13*100)</f>
        <v>68.103818103818099</v>
      </c>
      <c r="H13" s="60">
        <f>(E13/B13)</f>
        <v>43.696206896551729</v>
      </c>
    </row>
    <row r="14" spans="1:11" s="17" customFormat="1" ht="30" customHeight="1">
      <c r="A14" s="57">
        <v>43252</v>
      </c>
      <c r="B14" s="23">
        <v>109</v>
      </c>
      <c r="C14" s="61">
        <v>5993.7240000000002</v>
      </c>
      <c r="D14" s="61">
        <v>4153</v>
      </c>
      <c r="E14" s="72">
        <v>4558.3530000000001</v>
      </c>
      <c r="F14" s="62">
        <v>2846</v>
      </c>
      <c r="G14" s="59">
        <f t="shared" ref="G14:G30" si="2">(F14/D14*100)</f>
        <v>68.528774379966279</v>
      </c>
      <c r="H14" s="60">
        <f t="shared" ref="H14:H32" si="3">(E14/B14)</f>
        <v>41.819752293577984</v>
      </c>
    </row>
    <row r="15" spans="1:11" s="17" customFormat="1" ht="30" customHeight="1">
      <c r="A15" s="57">
        <v>43100</v>
      </c>
      <c r="B15" s="23">
        <v>106</v>
      </c>
      <c r="C15" s="61">
        <v>5925.503999999999</v>
      </c>
      <c r="D15" s="61">
        <v>4156</v>
      </c>
      <c r="E15" s="72">
        <v>4505.165</v>
      </c>
      <c r="F15" s="62">
        <v>2823</v>
      </c>
      <c r="G15" s="59">
        <f t="shared" si="2"/>
        <v>67.925890279114526</v>
      </c>
      <c r="H15" s="60">
        <f t="shared" si="3"/>
        <v>42.501556603773587</v>
      </c>
    </row>
    <row r="16" spans="1:11" s="17" customFormat="1" ht="30" customHeight="1">
      <c r="A16" s="57">
        <v>42916</v>
      </c>
      <c r="B16" s="23">
        <v>106</v>
      </c>
      <c r="C16" s="61">
        <v>5865.3070000000007</v>
      </c>
      <c r="D16" s="61">
        <v>4105</v>
      </c>
      <c r="E16" s="72">
        <v>4457.2070000000003</v>
      </c>
      <c r="F16" s="62">
        <v>2797</v>
      </c>
      <c r="G16" s="59">
        <f t="shared" si="2"/>
        <v>68.13641900121803</v>
      </c>
      <c r="H16" s="60">
        <f t="shared" si="3"/>
        <v>42.049122641509435</v>
      </c>
    </row>
    <row r="17" spans="1:12" s="17" customFormat="1" ht="30" customHeight="1">
      <c r="A17" s="57">
        <v>42734</v>
      </c>
      <c r="B17" s="23">
        <v>103</v>
      </c>
      <c r="C17" s="62">
        <v>5673</v>
      </c>
      <c r="D17" s="62">
        <v>3983</v>
      </c>
      <c r="E17" s="72">
        <v>4284</v>
      </c>
      <c r="F17" s="62">
        <v>2703</v>
      </c>
      <c r="G17" s="59">
        <f t="shared" si="2"/>
        <v>67.863419533015318</v>
      </c>
      <c r="H17" s="60">
        <f t="shared" si="3"/>
        <v>41.592233009708735</v>
      </c>
    </row>
    <row r="18" spans="1:12" s="17" customFormat="1" ht="30" customHeight="1">
      <c r="A18" s="57">
        <v>42551</v>
      </c>
      <c r="B18" s="23">
        <v>100</v>
      </c>
      <c r="C18" s="61">
        <v>5396</v>
      </c>
      <c r="D18" s="61">
        <v>3835</v>
      </c>
      <c r="E18" s="72">
        <v>4085</v>
      </c>
      <c r="F18" s="62">
        <v>2604</v>
      </c>
      <c r="G18" s="59">
        <f t="shared" si="2"/>
        <v>67.900912646675366</v>
      </c>
      <c r="H18" s="60">
        <f t="shared" si="3"/>
        <v>40.85</v>
      </c>
    </row>
    <row r="19" spans="1:12" s="17" customFormat="1" ht="30" customHeight="1">
      <c r="A19" s="57">
        <v>42353</v>
      </c>
      <c r="B19" s="23">
        <v>97</v>
      </c>
      <c r="C19" s="61">
        <v>5237</v>
      </c>
      <c r="D19" s="61">
        <v>3718</v>
      </c>
      <c r="E19" s="72">
        <v>3977</v>
      </c>
      <c r="F19" s="62">
        <v>2544</v>
      </c>
      <c r="G19" s="59">
        <f t="shared" si="2"/>
        <v>68.423883808499198</v>
      </c>
      <c r="H19" s="60">
        <f t="shared" si="3"/>
        <v>41</v>
      </c>
    </row>
    <row r="20" spans="1:12" s="17" customFormat="1" ht="30" customHeight="1">
      <c r="A20" s="57">
        <v>42167</v>
      </c>
      <c r="B20" s="23">
        <v>92</v>
      </c>
      <c r="C20" s="61">
        <v>4986</v>
      </c>
      <c r="D20" s="61">
        <v>3526</v>
      </c>
      <c r="E20" s="72">
        <v>3773</v>
      </c>
      <c r="F20" s="61">
        <v>2398</v>
      </c>
      <c r="G20" s="59">
        <f t="shared" si="2"/>
        <v>68.009075439591598</v>
      </c>
      <c r="H20" s="60">
        <f t="shared" si="3"/>
        <v>41.010869565217391</v>
      </c>
    </row>
    <row r="21" spans="1:12" s="17" customFormat="1" ht="30" customHeight="1">
      <c r="A21" s="57">
        <v>41985</v>
      </c>
      <c r="B21" s="23">
        <v>89</v>
      </c>
      <c r="C21" s="61">
        <v>4802</v>
      </c>
      <c r="D21" s="61">
        <v>3372</v>
      </c>
      <c r="E21" s="72">
        <v>3590</v>
      </c>
      <c r="F21" s="62">
        <v>2255</v>
      </c>
      <c r="G21" s="59">
        <f t="shared" si="2"/>
        <v>66.874258600237241</v>
      </c>
      <c r="H21" s="60">
        <f t="shared" si="3"/>
        <v>40.337078651685395</v>
      </c>
    </row>
    <row r="22" spans="1:12" s="17" customFormat="1" ht="30" customHeight="1">
      <c r="A22" s="57">
        <v>41802</v>
      </c>
      <c r="B22" s="23">
        <v>78</v>
      </c>
      <c r="C22" s="61">
        <v>4234</v>
      </c>
      <c r="D22" s="61">
        <v>2947</v>
      </c>
      <c r="E22" s="72">
        <v>3123</v>
      </c>
      <c r="F22" s="61">
        <v>1940</v>
      </c>
      <c r="G22" s="59">
        <f t="shared" si="2"/>
        <v>65.8296572785884</v>
      </c>
      <c r="H22" s="60">
        <f t="shared" si="3"/>
        <v>40.03846153846154</v>
      </c>
    </row>
    <row r="23" spans="1:12" s="17" customFormat="1" ht="30" customHeight="1">
      <c r="A23" s="57">
        <v>41620</v>
      </c>
      <c r="B23" s="23">
        <v>77</v>
      </c>
      <c r="C23" s="61">
        <v>4094</v>
      </c>
      <c r="D23" s="61">
        <v>2798</v>
      </c>
      <c r="E23" s="72">
        <v>3067</v>
      </c>
      <c r="F23" s="62">
        <v>1869</v>
      </c>
      <c r="G23" s="59">
        <f t="shared" si="2"/>
        <v>66.797712651894216</v>
      </c>
      <c r="H23" s="60">
        <f t="shared" si="3"/>
        <v>39.831168831168831</v>
      </c>
    </row>
    <row r="24" spans="1:12" s="17" customFormat="1" ht="30" customHeight="1">
      <c r="A24" s="57">
        <v>41437</v>
      </c>
      <c r="B24" s="23">
        <v>69</v>
      </c>
      <c r="C24" s="61">
        <v>3552.51</v>
      </c>
      <c r="D24" s="61">
        <v>2528</v>
      </c>
      <c r="E24" s="72">
        <v>2655.47</v>
      </c>
      <c r="F24" s="62">
        <v>1691</v>
      </c>
      <c r="G24" s="59">
        <f t="shared" si="2"/>
        <v>66.890822784810126</v>
      </c>
      <c r="H24" s="60">
        <f t="shared" si="3"/>
        <v>38.485072463768113</v>
      </c>
    </row>
    <row r="25" spans="1:12" s="17" customFormat="1" ht="30" customHeight="1">
      <c r="A25" s="57">
        <v>41255</v>
      </c>
      <c r="B25" s="23">
        <v>69</v>
      </c>
      <c r="C25" s="61">
        <v>3524</v>
      </c>
      <c r="D25" s="61">
        <v>2423</v>
      </c>
      <c r="E25" s="72">
        <v>2651</v>
      </c>
      <c r="F25" s="62">
        <v>1627</v>
      </c>
      <c r="G25" s="59">
        <f t="shared" si="2"/>
        <v>67.148163433759805</v>
      </c>
      <c r="H25" s="60">
        <f t="shared" si="3"/>
        <v>38.420289855072461</v>
      </c>
      <c r="L25" s="63"/>
    </row>
    <row r="26" spans="1:12" s="17" customFormat="1" ht="30" customHeight="1">
      <c r="A26" s="57">
        <v>41072</v>
      </c>
      <c r="B26" s="23">
        <v>68</v>
      </c>
      <c r="C26" s="61">
        <v>3452</v>
      </c>
      <c r="D26" s="61">
        <v>2413.79</v>
      </c>
      <c r="E26" s="72">
        <v>2602</v>
      </c>
      <c r="F26" s="62">
        <v>1624.17</v>
      </c>
      <c r="G26" s="59">
        <f t="shared" si="2"/>
        <v>67.287129369166337</v>
      </c>
      <c r="H26" s="60">
        <f t="shared" si="3"/>
        <v>38.264705882352942</v>
      </c>
    </row>
    <row r="27" spans="1:12" s="17" customFormat="1" ht="30" customHeight="1">
      <c r="A27" s="57">
        <v>40888</v>
      </c>
      <c r="B27" s="23">
        <v>65</v>
      </c>
      <c r="C27" s="61">
        <v>3364</v>
      </c>
      <c r="D27" s="61">
        <v>2399</v>
      </c>
      <c r="E27" s="72">
        <v>2548</v>
      </c>
      <c r="F27" s="62">
        <v>1630</v>
      </c>
      <c r="G27" s="59">
        <f t="shared" si="2"/>
        <v>67.944977073780748</v>
      </c>
      <c r="H27" s="60">
        <f t="shared" si="3"/>
        <v>39.200000000000003</v>
      </c>
    </row>
    <row r="28" spans="1:12" s="17" customFormat="1" ht="30" customHeight="1">
      <c r="A28" s="57">
        <v>40705</v>
      </c>
      <c r="B28" s="23">
        <v>63</v>
      </c>
      <c r="C28" s="61">
        <v>3204</v>
      </c>
      <c r="D28" s="61">
        <v>2889</v>
      </c>
      <c r="E28" s="72">
        <v>2407</v>
      </c>
      <c r="F28" s="62">
        <v>1547</v>
      </c>
      <c r="G28" s="59">
        <f t="shared" si="2"/>
        <v>53.547940463828311</v>
      </c>
      <c r="H28" s="60">
        <f t="shared" si="3"/>
        <v>38.206349206349209</v>
      </c>
    </row>
    <row r="29" spans="1:12" s="17" customFormat="1" ht="30" customHeight="1">
      <c r="A29" s="57">
        <v>40522</v>
      </c>
      <c r="B29" s="23">
        <v>61</v>
      </c>
      <c r="C29" s="62">
        <v>2977</v>
      </c>
      <c r="D29" s="62">
        <v>2114</v>
      </c>
      <c r="E29" s="72">
        <v>2300</v>
      </c>
      <c r="F29" s="62">
        <v>1414</v>
      </c>
      <c r="G29" s="59">
        <f t="shared" si="2"/>
        <v>66.88741721854305</v>
      </c>
      <c r="H29" s="60">
        <f t="shared" si="3"/>
        <v>37.704918032786885</v>
      </c>
    </row>
    <row r="30" spans="1:12" s="17" customFormat="1" ht="30" customHeight="1">
      <c r="A30" s="57">
        <v>40339</v>
      </c>
      <c r="B30" s="23">
        <v>61</v>
      </c>
      <c r="C30" s="62">
        <v>2976</v>
      </c>
      <c r="D30" s="62">
        <v>2176</v>
      </c>
      <c r="E30" s="72">
        <v>2226</v>
      </c>
      <c r="F30" s="62">
        <v>1477</v>
      </c>
      <c r="G30" s="59">
        <f t="shared" si="2"/>
        <v>67.876838235294116</v>
      </c>
      <c r="H30" s="60">
        <f t="shared" si="3"/>
        <v>36.491803278688522</v>
      </c>
    </row>
    <row r="31" spans="1:12" s="17" customFormat="1" ht="30" customHeight="1">
      <c r="A31" s="57">
        <v>40178</v>
      </c>
      <c r="B31" s="23">
        <v>61</v>
      </c>
      <c r="C31" s="62">
        <v>2956</v>
      </c>
      <c r="D31" s="62">
        <v>2170</v>
      </c>
      <c r="E31" s="72">
        <v>2207</v>
      </c>
      <c r="F31" s="62">
        <v>1485</v>
      </c>
      <c r="G31" s="59">
        <f>(F31/D31*100)</f>
        <v>68.433179723502306</v>
      </c>
      <c r="H31" s="60">
        <f>(E31/B31)</f>
        <v>36.180327868852459</v>
      </c>
    </row>
    <row r="32" spans="1:12" s="17" customFormat="1" ht="30" customHeight="1">
      <c r="A32" s="57">
        <v>39994</v>
      </c>
      <c r="B32" s="23">
        <v>61</v>
      </c>
      <c r="C32" s="62">
        <v>2740</v>
      </c>
      <c r="D32" s="62">
        <v>1934</v>
      </c>
      <c r="E32" s="72">
        <v>2039</v>
      </c>
      <c r="F32" s="62">
        <v>1304</v>
      </c>
      <c r="G32" s="59">
        <f>(F32/D32*100)</f>
        <v>67.425025853154082</v>
      </c>
      <c r="H32" s="60">
        <f t="shared" si="3"/>
        <v>33.42622950819672</v>
      </c>
    </row>
    <row r="33" spans="1:8" ht="15">
      <c r="A33" s="5"/>
      <c r="B33" s="5"/>
      <c r="C33" s="75"/>
      <c r="D33" s="5"/>
      <c r="E33" s="75"/>
      <c r="F33" s="75"/>
      <c r="G33" s="75"/>
      <c r="H33" s="5"/>
    </row>
    <row r="34" spans="1:8" ht="15">
      <c r="A34" s="5"/>
      <c r="B34" s="5"/>
      <c r="C34" s="75"/>
      <c r="D34" s="5"/>
      <c r="E34" s="75"/>
      <c r="F34" s="75"/>
      <c r="G34" s="75"/>
      <c r="H34" s="5"/>
    </row>
    <row r="35" spans="1:8" ht="15">
      <c r="A35" s="5"/>
      <c r="B35" s="5"/>
      <c r="C35" s="75"/>
      <c r="D35" s="5"/>
      <c r="E35" s="75"/>
      <c r="F35" s="75"/>
      <c r="G35" s="75"/>
      <c r="H35" s="5"/>
    </row>
  </sheetData>
  <sortState ref="A4:I52">
    <sortCondition descending="1" ref="A4:A52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zoomScale="55" zoomScaleNormal="55" zoomScaleSheetLayoutView="75" workbookViewId="0">
      <selection activeCell="U14" sqref="U14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01" t="s">
        <v>46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</row>
    <row r="2" spans="1:51" ht="30.75" customHeight="1">
      <c r="A2" s="117" t="s">
        <v>55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</row>
    <row r="3" spans="1:51" ht="30.75" customHeight="1">
      <c r="A3" s="107" t="s">
        <v>1</v>
      </c>
      <c r="B3" s="98" t="s">
        <v>48</v>
      </c>
      <c r="C3" s="120" t="s">
        <v>10</v>
      </c>
      <c r="D3" s="104" t="s">
        <v>12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2"/>
    </row>
    <row r="4" spans="1:51" ht="26.25" customHeight="1">
      <c r="A4" s="99"/>
      <c r="B4" s="99"/>
      <c r="C4" s="91"/>
      <c r="D4" s="94" t="s">
        <v>11</v>
      </c>
      <c r="E4" s="95"/>
      <c r="F4" s="109" t="s">
        <v>2</v>
      </c>
      <c r="G4" s="110"/>
      <c r="H4" s="110"/>
      <c r="I4" s="110"/>
      <c r="J4" s="110"/>
      <c r="K4" s="111"/>
      <c r="L4" s="112" t="s">
        <v>3</v>
      </c>
      <c r="M4" s="113"/>
      <c r="N4" s="113"/>
      <c r="O4" s="113"/>
      <c r="P4" s="113"/>
      <c r="Q4" s="114"/>
      <c r="R4" s="105" t="s">
        <v>4</v>
      </c>
      <c r="S4" s="106"/>
      <c r="T4" s="106"/>
      <c r="U4" s="106"/>
      <c r="V4" s="106"/>
      <c r="W4" s="106"/>
      <c r="X4" s="2"/>
    </row>
    <row r="5" spans="1:51" ht="51.75" customHeight="1">
      <c r="A5" s="99"/>
      <c r="B5" s="99"/>
      <c r="C5" s="121"/>
      <c r="D5" s="94"/>
      <c r="E5" s="95"/>
      <c r="F5" s="102" t="s">
        <v>5</v>
      </c>
      <c r="G5" s="103"/>
      <c r="H5" s="107" t="s">
        <v>6</v>
      </c>
      <c r="I5" s="107"/>
      <c r="J5" s="97" t="s">
        <v>7</v>
      </c>
      <c r="K5" s="108"/>
      <c r="L5" s="115" t="s">
        <v>5</v>
      </c>
      <c r="M5" s="116"/>
      <c r="N5" s="97" t="s">
        <v>6</v>
      </c>
      <c r="O5" s="97"/>
      <c r="P5" s="97" t="s">
        <v>7</v>
      </c>
      <c r="Q5" s="108"/>
      <c r="R5" s="122" t="s">
        <v>5</v>
      </c>
      <c r="S5" s="123"/>
      <c r="T5" s="96" t="s">
        <v>6</v>
      </c>
      <c r="U5" s="96"/>
      <c r="V5" s="97" t="s">
        <v>7</v>
      </c>
      <c r="W5" s="97"/>
      <c r="X5" s="4"/>
    </row>
    <row r="6" spans="1:51" s="34" customFormat="1" ht="31.5" customHeight="1">
      <c r="A6" s="100"/>
      <c r="B6" s="100"/>
      <c r="C6" s="118" t="s">
        <v>16</v>
      </c>
      <c r="D6" s="119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50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133</v>
      </c>
      <c r="C8" s="49">
        <f>SUM(C9:C24)</f>
        <v>8373.7840000000015</v>
      </c>
      <c r="D8" s="82">
        <f>SUM(D9:D24)</f>
        <v>6417.4630000000006</v>
      </c>
      <c r="E8" s="46">
        <f>D8/C8*100</f>
        <v>76.637551195492975</v>
      </c>
      <c r="F8" s="64">
        <f>SUM(F9:F24)</f>
        <v>3703.2329999999997</v>
      </c>
      <c r="G8" s="30">
        <f>F8/D8*100</f>
        <v>57.705560593025616</v>
      </c>
      <c r="H8" s="24">
        <f>SUM(H9:H24)</f>
        <v>1568.3999999999999</v>
      </c>
      <c r="I8" s="30">
        <f>H8/F8*100</f>
        <v>42.352182538878864</v>
      </c>
      <c r="J8" s="24">
        <f>SUM(J9:J24)</f>
        <v>414.60999999999996</v>
      </c>
      <c r="K8" s="42">
        <f>J8/F8*100</f>
        <v>11.195892886026884</v>
      </c>
      <c r="L8" s="66">
        <f>SUM(L9:L24)</f>
        <v>2677.2300000000005</v>
      </c>
      <c r="M8" s="30">
        <f>L8/D8*100</f>
        <v>41.717887582678706</v>
      </c>
      <c r="N8" s="24">
        <f>SUM(N9:N24)</f>
        <v>2487.5699999999997</v>
      </c>
      <c r="O8" s="30">
        <f>N8/L8*100</f>
        <v>92.915812238769149</v>
      </c>
      <c r="P8" s="24">
        <f>SUM(P9:P24)</f>
        <v>3</v>
      </c>
      <c r="Q8" s="46">
        <f>P8/L8*100</f>
        <v>0.11205611770374602</v>
      </c>
      <c r="R8" s="68">
        <f>SUM(R9:R24)</f>
        <v>34</v>
      </c>
      <c r="S8" s="30">
        <f>R8/D8*100</f>
        <v>0.52980437908251277</v>
      </c>
      <c r="T8" s="24">
        <f>SUM(T9:T24)</f>
        <v>1</v>
      </c>
      <c r="U8" s="30">
        <f>IF(R8&gt;0,T8/R8*100,0)</f>
        <v>2.9411764705882351</v>
      </c>
      <c r="V8" s="24">
        <f>SUM(V9:V24)</f>
        <v>0</v>
      </c>
      <c r="W8" s="30">
        <f>IF(R8&gt;0,V8/R8*100,0)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8</v>
      </c>
      <c r="C9" s="50">
        <v>465.44</v>
      </c>
      <c r="D9" s="83">
        <v>365.37</v>
      </c>
      <c r="E9" s="47">
        <f>D9/C9*100</f>
        <v>78.499914059814373</v>
      </c>
      <c r="F9" s="65">
        <v>241.37</v>
      </c>
      <c r="G9" s="35">
        <f t="shared" ref="G9:G24" si="0">F9/D9*100</f>
        <v>66.061800366751513</v>
      </c>
      <c r="H9" s="22">
        <v>100</v>
      </c>
      <c r="I9" s="35">
        <f t="shared" ref="I9:I24" si="1">H9/F9*100</f>
        <v>41.430169449393048</v>
      </c>
      <c r="J9" s="22">
        <v>15</v>
      </c>
      <c r="K9" s="43">
        <f t="shared" ref="K9:K24" si="2">J9/F9*100</f>
        <v>6.2145254174089573</v>
      </c>
      <c r="L9" s="67">
        <v>124</v>
      </c>
      <c r="M9" s="35">
        <f t="shared" ref="M9:M24" si="3">L9/D9*100</f>
        <v>33.938199633248487</v>
      </c>
      <c r="N9" s="22">
        <v>117</v>
      </c>
      <c r="O9" s="35">
        <f t="shared" ref="O9:O24" si="4">N9/L9*100</f>
        <v>94.354838709677423</v>
      </c>
      <c r="P9" s="22">
        <v>0</v>
      </c>
      <c r="Q9" s="47">
        <f t="shared" ref="Q9:Q24" si="5">P9/L9*100</f>
        <v>0</v>
      </c>
      <c r="R9" s="69">
        <v>0</v>
      </c>
      <c r="S9" s="35">
        <f t="shared" ref="S9:S24" si="6">R9/D9*100</f>
        <v>0</v>
      </c>
      <c r="T9" s="13">
        <v>0</v>
      </c>
      <c r="U9" s="35">
        <f t="shared" ref="U9:U24" si="7">IF(R9&gt;0,T9/R9*100,0)</f>
        <v>0</v>
      </c>
      <c r="V9" s="13">
        <v>0</v>
      </c>
      <c r="W9" s="35">
        <f t="shared" ref="W9:W24" si="8">IF(R9&gt;0,V9/R9*100,0)</f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554.53</v>
      </c>
      <c r="D10" s="83">
        <v>431.03</v>
      </c>
      <c r="E10" s="47">
        <f t="shared" ref="E10:E24" si="9">D10/C10*100</f>
        <v>77.728887526373683</v>
      </c>
      <c r="F10" s="65">
        <v>233.03</v>
      </c>
      <c r="G10" s="35">
        <f t="shared" si="0"/>
        <v>54.063522260631515</v>
      </c>
      <c r="H10" s="22">
        <v>86.03</v>
      </c>
      <c r="I10" s="35">
        <f t="shared" si="1"/>
        <v>36.917993391408835</v>
      </c>
      <c r="J10" s="22">
        <v>17</v>
      </c>
      <c r="K10" s="43">
        <f t="shared" si="2"/>
        <v>7.2951980431704078</v>
      </c>
      <c r="L10" s="67">
        <v>195</v>
      </c>
      <c r="M10" s="35">
        <f t="shared" si="3"/>
        <v>45.24047050089321</v>
      </c>
      <c r="N10" s="22">
        <v>181</v>
      </c>
      <c r="O10" s="35">
        <f t="shared" si="4"/>
        <v>92.820512820512818</v>
      </c>
      <c r="P10" s="22">
        <v>0</v>
      </c>
      <c r="Q10" s="47">
        <f t="shared" si="5"/>
        <v>0</v>
      </c>
      <c r="R10" s="69">
        <v>3</v>
      </c>
      <c r="S10" s="35">
        <f t="shared" si="6"/>
        <v>0.69600723847528023</v>
      </c>
      <c r="T10" s="13">
        <v>0</v>
      </c>
      <c r="U10" s="35">
        <f t="shared" si="7"/>
        <v>0</v>
      </c>
      <c r="V10" s="13">
        <v>0</v>
      </c>
      <c r="W10" s="35">
        <f t="shared" si="8"/>
        <v>0</v>
      </c>
      <c r="X10" s="2"/>
      <c r="Y10" s="2"/>
    </row>
    <row r="11" spans="1:51" ht="20.100000000000001" customHeight="1">
      <c r="A11" s="51" t="s">
        <v>27</v>
      </c>
      <c r="B11" s="22">
        <v>9</v>
      </c>
      <c r="C11" s="50">
        <v>448.67</v>
      </c>
      <c r="D11" s="83">
        <v>338</v>
      </c>
      <c r="E11" s="47">
        <f t="shared" si="9"/>
        <v>75.333764236521276</v>
      </c>
      <c r="F11" s="65">
        <v>195.27</v>
      </c>
      <c r="G11" s="35">
        <f t="shared" si="0"/>
        <v>57.772189349112423</v>
      </c>
      <c r="H11" s="22">
        <v>85.84</v>
      </c>
      <c r="I11" s="35">
        <f t="shared" si="1"/>
        <v>43.959645618886668</v>
      </c>
      <c r="J11" s="22">
        <v>22</v>
      </c>
      <c r="K11" s="43">
        <f t="shared" si="2"/>
        <v>11.266451579863777</v>
      </c>
      <c r="L11" s="67">
        <v>141.72999999999999</v>
      </c>
      <c r="M11" s="35">
        <f t="shared" si="3"/>
        <v>41.931952662721891</v>
      </c>
      <c r="N11" s="22">
        <v>136.72999999999999</v>
      </c>
      <c r="O11" s="35">
        <f t="shared" si="4"/>
        <v>96.47216538488675</v>
      </c>
      <c r="P11" s="22">
        <v>0</v>
      </c>
      <c r="Q11" s="47">
        <f t="shared" si="5"/>
        <v>0</v>
      </c>
      <c r="R11" s="69">
        <v>1</v>
      </c>
      <c r="S11" s="35">
        <f t="shared" si="6"/>
        <v>0.29585798816568049</v>
      </c>
      <c r="T11" s="13">
        <v>0</v>
      </c>
      <c r="U11" s="35">
        <f t="shared" si="7"/>
        <v>0</v>
      </c>
      <c r="V11" s="13">
        <v>0</v>
      </c>
      <c r="W11" s="35">
        <f t="shared" si="8"/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57</v>
      </c>
      <c r="D12" s="83">
        <v>42</v>
      </c>
      <c r="E12" s="47">
        <f t="shared" si="9"/>
        <v>73.68421052631578</v>
      </c>
      <c r="F12" s="65">
        <v>25</v>
      </c>
      <c r="G12" s="35">
        <f t="shared" si="0"/>
        <v>59.523809523809526</v>
      </c>
      <c r="H12" s="22">
        <v>13</v>
      </c>
      <c r="I12" s="35">
        <f t="shared" si="1"/>
        <v>52</v>
      </c>
      <c r="J12" s="22">
        <v>2</v>
      </c>
      <c r="K12" s="43">
        <f t="shared" si="2"/>
        <v>8</v>
      </c>
      <c r="L12" s="67">
        <v>17</v>
      </c>
      <c r="M12" s="35">
        <f t="shared" si="3"/>
        <v>40.476190476190474</v>
      </c>
      <c r="N12" s="22">
        <v>17</v>
      </c>
      <c r="O12" s="35">
        <f t="shared" si="4"/>
        <v>100</v>
      </c>
      <c r="P12" s="22">
        <v>0</v>
      </c>
      <c r="Q12" s="47">
        <f t="shared" si="5"/>
        <v>0</v>
      </c>
      <c r="R12" s="69">
        <v>0</v>
      </c>
      <c r="S12" s="35">
        <f t="shared" si="6"/>
        <v>0</v>
      </c>
      <c r="T12" s="13">
        <v>0</v>
      </c>
      <c r="U12" s="35">
        <f t="shared" si="7"/>
        <v>0</v>
      </c>
      <c r="V12" s="13">
        <v>0</v>
      </c>
      <c r="W12" s="35">
        <f t="shared" si="8"/>
        <v>0</v>
      </c>
      <c r="X12" s="16"/>
      <c r="Y12" s="2"/>
    </row>
    <row r="13" spans="1:51" ht="20.100000000000001" customHeight="1">
      <c r="A13" s="51" t="s">
        <v>29</v>
      </c>
      <c r="B13" s="22">
        <v>8</v>
      </c>
      <c r="C13" s="50">
        <v>413.19399999999996</v>
      </c>
      <c r="D13" s="83">
        <v>315.93299999999999</v>
      </c>
      <c r="E13" s="47">
        <f t="shared" si="9"/>
        <v>76.461178042275549</v>
      </c>
      <c r="F13" s="65">
        <v>191.10300000000001</v>
      </c>
      <c r="G13" s="35">
        <f t="shared" si="0"/>
        <v>60.488457995840896</v>
      </c>
      <c r="H13" s="22">
        <v>108.77</v>
      </c>
      <c r="I13" s="35">
        <f t="shared" si="1"/>
        <v>56.916950544994059</v>
      </c>
      <c r="J13" s="22">
        <v>6.77</v>
      </c>
      <c r="K13" s="43">
        <f t="shared" si="2"/>
        <v>3.5425922146695759</v>
      </c>
      <c r="L13" s="67">
        <v>124.83</v>
      </c>
      <c r="M13" s="35">
        <f t="shared" si="3"/>
        <v>39.511542004159111</v>
      </c>
      <c r="N13" s="22">
        <v>124.83</v>
      </c>
      <c r="O13" s="35">
        <f t="shared" si="4"/>
        <v>100</v>
      </c>
      <c r="P13" s="22">
        <v>0</v>
      </c>
      <c r="Q13" s="47">
        <f t="shared" si="5"/>
        <v>0</v>
      </c>
      <c r="R13" s="69">
        <v>0</v>
      </c>
      <c r="S13" s="35">
        <f t="shared" si="6"/>
        <v>0</v>
      </c>
      <c r="T13" s="13">
        <v>0</v>
      </c>
      <c r="U13" s="35">
        <f t="shared" si="7"/>
        <v>0</v>
      </c>
      <c r="V13" s="13">
        <v>0</v>
      </c>
      <c r="W13" s="35">
        <f t="shared" si="8"/>
        <v>0</v>
      </c>
      <c r="X13" s="2"/>
      <c r="Y13" s="2"/>
    </row>
    <row r="14" spans="1:51" ht="20.100000000000001" customHeight="1">
      <c r="A14" s="51" t="s">
        <v>30</v>
      </c>
      <c r="B14" s="22">
        <v>12</v>
      </c>
      <c r="C14" s="50">
        <v>661.36</v>
      </c>
      <c r="D14" s="83">
        <v>522.76</v>
      </c>
      <c r="E14" s="47">
        <f t="shared" si="9"/>
        <v>79.043183742591012</v>
      </c>
      <c r="F14" s="65">
        <v>290.76</v>
      </c>
      <c r="G14" s="35">
        <f t="shared" si="0"/>
        <v>55.620169867625677</v>
      </c>
      <c r="H14" s="22">
        <v>112.75999999999999</v>
      </c>
      <c r="I14" s="35">
        <f t="shared" si="1"/>
        <v>38.781125326729949</v>
      </c>
      <c r="J14" s="22">
        <v>49</v>
      </c>
      <c r="K14" s="43">
        <f t="shared" si="2"/>
        <v>16.852386848259734</v>
      </c>
      <c r="L14" s="67">
        <v>220</v>
      </c>
      <c r="M14" s="35">
        <f t="shared" si="3"/>
        <v>42.084321677251509</v>
      </c>
      <c r="N14" s="22">
        <v>205</v>
      </c>
      <c r="O14" s="35">
        <f t="shared" si="4"/>
        <v>93.181818181818173</v>
      </c>
      <c r="P14" s="22">
        <v>0</v>
      </c>
      <c r="Q14" s="47">
        <f t="shared" si="5"/>
        <v>0</v>
      </c>
      <c r="R14" s="69">
        <v>12</v>
      </c>
      <c r="S14" s="35">
        <f t="shared" si="6"/>
        <v>2.29550845512281</v>
      </c>
      <c r="T14" s="13">
        <v>0</v>
      </c>
      <c r="U14" s="35">
        <f t="shared" si="7"/>
        <v>0</v>
      </c>
      <c r="V14" s="13">
        <v>0</v>
      </c>
      <c r="W14" s="35">
        <f t="shared" si="8"/>
        <v>0</v>
      </c>
      <c r="X14" s="16"/>
      <c r="Y14" s="2"/>
    </row>
    <row r="15" spans="1:51" ht="20.100000000000001" customHeight="1">
      <c r="A15" s="51" t="s">
        <v>31</v>
      </c>
      <c r="B15" s="22">
        <v>10</v>
      </c>
      <c r="C15" s="50">
        <v>419.03</v>
      </c>
      <c r="D15" s="83">
        <v>314.02999999999997</v>
      </c>
      <c r="E15" s="47">
        <f t="shared" si="9"/>
        <v>74.942128248574093</v>
      </c>
      <c r="F15" s="65">
        <v>190.1</v>
      </c>
      <c r="G15" s="35">
        <f t="shared" si="0"/>
        <v>60.535617616151328</v>
      </c>
      <c r="H15" s="22">
        <v>68</v>
      </c>
      <c r="I15" s="35">
        <f t="shared" si="1"/>
        <v>35.770647027880067</v>
      </c>
      <c r="J15" s="22">
        <v>38</v>
      </c>
      <c r="K15" s="43">
        <f t="shared" si="2"/>
        <v>19.989479221462389</v>
      </c>
      <c r="L15" s="67">
        <v>123.93</v>
      </c>
      <c r="M15" s="35">
        <f t="shared" si="3"/>
        <v>39.464382383848687</v>
      </c>
      <c r="N15" s="22">
        <v>86</v>
      </c>
      <c r="O15" s="35">
        <f t="shared" si="4"/>
        <v>69.394012749132571</v>
      </c>
      <c r="P15" s="22">
        <v>0</v>
      </c>
      <c r="Q15" s="47">
        <f t="shared" si="5"/>
        <v>0</v>
      </c>
      <c r="R15" s="69">
        <v>0</v>
      </c>
      <c r="S15" s="35">
        <f t="shared" si="6"/>
        <v>0</v>
      </c>
      <c r="T15" s="13">
        <v>0</v>
      </c>
      <c r="U15" s="35">
        <f t="shared" si="7"/>
        <v>0</v>
      </c>
      <c r="V15" s="13">
        <v>0</v>
      </c>
      <c r="W15" s="35">
        <f t="shared" si="8"/>
        <v>0</v>
      </c>
      <c r="X15" s="2"/>
      <c r="Y15" s="2"/>
    </row>
    <row r="16" spans="1:51" ht="20.100000000000001" customHeight="1">
      <c r="A16" s="51" t="s">
        <v>32</v>
      </c>
      <c r="B16" s="22">
        <v>5</v>
      </c>
      <c r="C16" s="50">
        <v>347.67</v>
      </c>
      <c r="D16" s="83">
        <v>296.67</v>
      </c>
      <c r="E16" s="47">
        <f t="shared" si="9"/>
        <v>85.330917249115544</v>
      </c>
      <c r="F16" s="65">
        <v>171.94</v>
      </c>
      <c r="G16" s="35">
        <f t="shared" si="0"/>
        <v>57.956652172447498</v>
      </c>
      <c r="H16" s="22">
        <v>45</v>
      </c>
      <c r="I16" s="35">
        <f t="shared" si="1"/>
        <v>26.171920437361873</v>
      </c>
      <c r="J16" s="22">
        <v>26.94</v>
      </c>
      <c r="K16" s="43">
        <f t="shared" si="2"/>
        <v>15.668256368500641</v>
      </c>
      <c r="L16" s="67">
        <v>123.73</v>
      </c>
      <c r="M16" s="35">
        <f t="shared" si="3"/>
        <v>41.706272963225132</v>
      </c>
      <c r="N16" s="22">
        <v>111</v>
      </c>
      <c r="O16" s="35">
        <f t="shared" si="4"/>
        <v>89.711468520164871</v>
      </c>
      <c r="P16" s="22">
        <v>1</v>
      </c>
      <c r="Q16" s="47">
        <f t="shared" si="5"/>
        <v>0.80821142810959345</v>
      </c>
      <c r="R16" s="69">
        <v>1</v>
      </c>
      <c r="S16" s="35">
        <f t="shared" si="6"/>
        <v>0.33707486432736711</v>
      </c>
      <c r="T16" s="13">
        <v>0</v>
      </c>
      <c r="U16" s="35">
        <f t="shared" si="7"/>
        <v>0</v>
      </c>
      <c r="V16" s="13">
        <v>0</v>
      </c>
      <c r="W16" s="35">
        <f t="shared" si="8"/>
        <v>0</v>
      </c>
      <c r="X16" s="2"/>
      <c r="Y16" s="2"/>
    </row>
    <row r="17" spans="1:51" ht="20.100000000000001" customHeight="1">
      <c r="A17" s="51" t="s">
        <v>33</v>
      </c>
      <c r="B17" s="22">
        <v>13</v>
      </c>
      <c r="C17" s="50">
        <v>1173.19</v>
      </c>
      <c r="D17" s="83">
        <v>882.67</v>
      </c>
      <c r="E17" s="47">
        <f t="shared" si="9"/>
        <v>75.236747670880249</v>
      </c>
      <c r="F17" s="65">
        <v>485.8</v>
      </c>
      <c r="G17" s="35">
        <f t="shared" si="0"/>
        <v>55.037556504695985</v>
      </c>
      <c r="H17" s="22">
        <v>242.60000000000002</v>
      </c>
      <c r="I17" s="35">
        <f t="shared" si="1"/>
        <v>49.938246191848499</v>
      </c>
      <c r="J17" s="22">
        <v>36</v>
      </c>
      <c r="K17" s="43">
        <f t="shared" si="2"/>
        <v>7.4104569781803216</v>
      </c>
      <c r="L17" s="67">
        <v>388.87</v>
      </c>
      <c r="M17" s="35">
        <f t="shared" si="3"/>
        <v>44.056102507165761</v>
      </c>
      <c r="N17" s="22">
        <v>351.87</v>
      </c>
      <c r="O17" s="35">
        <f t="shared" si="4"/>
        <v>90.485252140818275</v>
      </c>
      <c r="P17" s="22">
        <v>0</v>
      </c>
      <c r="Q17" s="47">
        <f t="shared" si="5"/>
        <v>0</v>
      </c>
      <c r="R17" s="69">
        <v>8</v>
      </c>
      <c r="S17" s="35">
        <f t="shared" si="6"/>
        <v>0.90634098813826225</v>
      </c>
      <c r="T17" s="13">
        <v>1</v>
      </c>
      <c r="U17" s="35">
        <f t="shared" si="7"/>
        <v>12.5</v>
      </c>
      <c r="V17" s="13">
        <v>0</v>
      </c>
      <c r="W17" s="35">
        <f t="shared" si="8"/>
        <v>0</v>
      </c>
      <c r="X17" s="16"/>
      <c r="Y17" s="2"/>
    </row>
    <row r="18" spans="1:51" ht="20.100000000000001" customHeight="1">
      <c r="A18" s="51" t="s">
        <v>34</v>
      </c>
      <c r="B18" s="22">
        <v>6</v>
      </c>
      <c r="C18" s="50">
        <v>290</v>
      </c>
      <c r="D18" s="83">
        <v>216</v>
      </c>
      <c r="E18" s="47">
        <f t="shared" si="9"/>
        <v>74.482758620689665</v>
      </c>
      <c r="F18" s="65">
        <v>122</v>
      </c>
      <c r="G18" s="35">
        <f t="shared" si="0"/>
        <v>56.481481481481474</v>
      </c>
      <c r="H18" s="22">
        <v>46</v>
      </c>
      <c r="I18" s="35">
        <f t="shared" si="1"/>
        <v>37.704918032786885</v>
      </c>
      <c r="J18" s="22">
        <v>11</v>
      </c>
      <c r="K18" s="43">
        <f t="shared" si="2"/>
        <v>9.0163934426229506</v>
      </c>
      <c r="L18" s="67">
        <v>94</v>
      </c>
      <c r="M18" s="35">
        <f t="shared" si="3"/>
        <v>43.518518518518519</v>
      </c>
      <c r="N18" s="22">
        <v>85</v>
      </c>
      <c r="O18" s="35">
        <f t="shared" si="4"/>
        <v>90.425531914893625</v>
      </c>
      <c r="P18" s="22">
        <v>0</v>
      </c>
      <c r="Q18" s="47">
        <f t="shared" si="5"/>
        <v>0</v>
      </c>
      <c r="R18" s="69">
        <v>0</v>
      </c>
      <c r="S18" s="35">
        <f t="shared" si="6"/>
        <v>0</v>
      </c>
      <c r="T18" s="13">
        <v>0</v>
      </c>
      <c r="U18" s="35">
        <f t="shared" si="7"/>
        <v>0</v>
      </c>
      <c r="V18" s="13">
        <v>0</v>
      </c>
      <c r="W18" s="35">
        <f t="shared" si="8"/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152</v>
      </c>
      <c r="D19" s="83">
        <v>119</v>
      </c>
      <c r="E19" s="47">
        <f t="shared" si="9"/>
        <v>78.289473684210535</v>
      </c>
      <c r="F19" s="65">
        <v>63</v>
      </c>
      <c r="G19" s="35">
        <f t="shared" si="0"/>
        <v>52.941176470588239</v>
      </c>
      <c r="H19" s="22">
        <v>23</v>
      </c>
      <c r="I19" s="35">
        <f t="shared" si="1"/>
        <v>36.507936507936506</v>
      </c>
      <c r="J19" s="22">
        <v>12</v>
      </c>
      <c r="K19" s="43">
        <f t="shared" si="2"/>
        <v>19.047619047619047</v>
      </c>
      <c r="L19" s="67">
        <v>55</v>
      </c>
      <c r="M19" s="35">
        <f>L19/D19*100</f>
        <v>46.218487394957982</v>
      </c>
      <c r="N19" s="22">
        <v>50</v>
      </c>
      <c r="O19" s="35">
        <f>N19/L19*100</f>
        <v>90.909090909090907</v>
      </c>
      <c r="P19" s="22">
        <v>0</v>
      </c>
      <c r="Q19" s="47">
        <f t="shared" si="5"/>
        <v>0</v>
      </c>
      <c r="R19" s="69">
        <v>1</v>
      </c>
      <c r="S19" s="35">
        <f t="shared" si="6"/>
        <v>0.84033613445378152</v>
      </c>
      <c r="T19" s="13">
        <v>0</v>
      </c>
      <c r="U19" s="35">
        <f t="shared" si="7"/>
        <v>0</v>
      </c>
      <c r="V19" s="13">
        <v>0</v>
      </c>
      <c r="W19" s="35">
        <f t="shared" si="8"/>
        <v>0</v>
      </c>
      <c r="X19" s="2"/>
      <c r="Y19" s="2"/>
    </row>
    <row r="20" spans="1:51" ht="20.100000000000001" customHeight="1">
      <c r="A20" s="51" t="s">
        <v>36</v>
      </c>
      <c r="B20" s="22">
        <v>14</v>
      </c>
      <c r="C20" s="50">
        <v>936.56000000000006</v>
      </c>
      <c r="D20" s="83">
        <v>742.56000000000006</v>
      </c>
      <c r="E20" s="47">
        <f t="shared" si="9"/>
        <v>79.285897326385921</v>
      </c>
      <c r="F20" s="65">
        <v>437.23</v>
      </c>
      <c r="G20" s="35">
        <f t="shared" si="0"/>
        <v>58.881437190260719</v>
      </c>
      <c r="H20" s="22">
        <v>175</v>
      </c>
      <c r="I20" s="35">
        <f t="shared" si="1"/>
        <v>40.024700958305701</v>
      </c>
      <c r="J20" s="22">
        <v>51</v>
      </c>
      <c r="K20" s="43">
        <f t="shared" si="2"/>
        <v>11.664341422134802</v>
      </c>
      <c r="L20" s="67">
        <v>302.33</v>
      </c>
      <c r="M20" s="35">
        <f t="shared" si="3"/>
        <v>40.714555052790338</v>
      </c>
      <c r="N20" s="22">
        <v>284.33</v>
      </c>
      <c r="O20" s="35">
        <f t="shared" si="4"/>
        <v>94.046240862633539</v>
      </c>
      <c r="P20" s="22">
        <v>0</v>
      </c>
      <c r="Q20" s="47">
        <f t="shared" si="5"/>
        <v>0</v>
      </c>
      <c r="R20" s="69">
        <v>3</v>
      </c>
      <c r="S20" s="35">
        <f t="shared" si="6"/>
        <v>0.40400775694893337</v>
      </c>
      <c r="T20" s="13">
        <v>0</v>
      </c>
      <c r="U20" s="35">
        <f t="shared" si="7"/>
        <v>0</v>
      </c>
      <c r="V20" s="13">
        <v>0</v>
      </c>
      <c r="W20" s="35">
        <f t="shared" si="8"/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7</v>
      </c>
      <c r="C21" s="50">
        <v>404.83</v>
      </c>
      <c r="D21" s="83">
        <v>312.83</v>
      </c>
      <c r="E21" s="47">
        <f t="shared" si="9"/>
        <v>77.274411481362549</v>
      </c>
      <c r="F21" s="65">
        <v>197.82999999999998</v>
      </c>
      <c r="G21" s="35">
        <f t="shared" si="0"/>
        <v>63.23881980628456</v>
      </c>
      <c r="H21" s="22">
        <v>45.83</v>
      </c>
      <c r="I21" s="35">
        <f t="shared" si="1"/>
        <v>23.166354951220747</v>
      </c>
      <c r="J21" s="22">
        <v>39</v>
      </c>
      <c r="K21" s="43">
        <f t="shared" si="2"/>
        <v>19.713895769094677</v>
      </c>
      <c r="L21" s="67">
        <v>114</v>
      </c>
      <c r="M21" s="35">
        <f t="shared" si="3"/>
        <v>36.441517757248349</v>
      </c>
      <c r="N21" s="22">
        <v>93</v>
      </c>
      <c r="O21" s="35">
        <f t="shared" si="4"/>
        <v>81.578947368421055</v>
      </c>
      <c r="P21" s="22">
        <v>1</v>
      </c>
      <c r="Q21" s="47">
        <f>P21/L21*100</f>
        <v>0.8771929824561403</v>
      </c>
      <c r="R21" s="69">
        <v>1</v>
      </c>
      <c r="S21" s="35">
        <f t="shared" si="6"/>
        <v>0.31966243646709075</v>
      </c>
      <c r="T21" s="13">
        <v>0</v>
      </c>
      <c r="U21" s="35">
        <f t="shared" si="7"/>
        <v>0</v>
      </c>
      <c r="V21" s="13">
        <v>0</v>
      </c>
      <c r="W21" s="35">
        <f t="shared" si="8"/>
        <v>0</v>
      </c>
      <c r="X21" s="2"/>
      <c r="Y21" s="2"/>
    </row>
    <row r="22" spans="1:51" ht="20.100000000000001" customHeight="1">
      <c r="A22" s="52" t="s">
        <v>38</v>
      </c>
      <c r="B22" s="22">
        <v>9</v>
      </c>
      <c r="C22" s="50">
        <v>414</v>
      </c>
      <c r="D22" s="83">
        <v>301</v>
      </c>
      <c r="E22" s="47">
        <f t="shared" si="9"/>
        <v>72.705314009661834</v>
      </c>
      <c r="F22" s="65">
        <v>165</v>
      </c>
      <c r="G22" s="35">
        <f t="shared" si="0"/>
        <v>54.817275747508312</v>
      </c>
      <c r="H22" s="22">
        <v>71</v>
      </c>
      <c r="I22" s="35">
        <f t="shared" si="1"/>
        <v>43.030303030303031</v>
      </c>
      <c r="J22" s="22">
        <v>37</v>
      </c>
      <c r="K22" s="43">
        <f t="shared" si="2"/>
        <v>22.424242424242426</v>
      </c>
      <c r="L22" s="67">
        <v>134</v>
      </c>
      <c r="M22" s="35">
        <f t="shared" si="3"/>
        <v>44.518272425249165</v>
      </c>
      <c r="N22" s="22">
        <v>129</v>
      </c>
      <c r="O22" s="35">
        <f t="shared" si="4"/>
        <v>96.268656716417908</v>
      </c>
      <c r="P22" s="22">
        <v>1</v>
      </c>
      <c r="Q22" s="47">
        <f t="shared" si="5"/>
        <v>0.74626865671641784</v>
      </c>
      <c r="R22" s="69">
        <v>2</v>
      </c>
      <c r="S22" s="35">
        <f t="shared" si="6"/>
        <v>0.66445182724252494</v>
      </c>
      <c r="T22" s="13">
        <v>0</v>
      </c>
      <c r="U22" s="35">
        <f t="shared" si="7"/>
        <v>0</v>
      </c>
      <c r="V22" s="13">
        <v>0</v>
      </c>
      <c r="W22" s="35">
        <f t="shared" si="8"/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665.18</v>
      </c>
      <c r="D23" s="83">
        <v>506.18</v>
      </c>
      <c r="E23" s="47">
        <f t="shared" si="9"/>
        <v>76.096695631257717</v>
      </c>
      <c r="F23" s="65">
        <v>296.89999999999998</v>
      </c>
      <c r="G23" s="35">
        <f t="shared" si="0"/>
        <v>58.655023904539881</v>
      </c>
      <c r="H23" s="22">
        <v>116</v>
      </c>
      <c r="I23" s="35">
        <f t="shared" si="1"/>
        <v>39.070394072078145</v>
      </c>
      <c r="J23" s="22">
        <v>17.899999999999999</v>
      </c>
      <c r="K23" s="43">
        <f t="shared" si="2"/>
        <v>6.0289659818120578</v>
      </c>
      <c r="L23" s="67">
        <v>207.28</v>
      </c>
      <c r="M23" s="35">
        <f t="shared" si="3"/>
        <v>40.949859733691575</v>
      </c>
      <c r="N23" s="22">
        <v>207.28</v>
      </c>
      <c r="O23" s="35">
        <f t="shared" si="4"/>
        <v>100</v>
      </c>
      <c r="P23" s="22">
        <v>0</v>
      </c>
      <c r="Q23" s="47">
        <f t="shared" si="5"/>
        <v>0</v>
      </c>
      <c r="R23" s="69">
        <v>2</v>
      </c>
      <c r="S23" s="35">
        <f t="shared" si="6"/>
        <v>0.39511636176854087</v>
      </c>
      <c r="T23" s="13">
        <v>0</v>
      </c>
      <c r="U23" s="35">
        <f t="shared" si="7"/>
        <v>0</v>
      </c>
      <c r="V23" s="13">
        <v>0</v>
      </c>
      <c r="W23" s="35">
        <f t="shared" si="8"/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10</v>
      </c>
      <c r="C24" s="22">
        <v>971.13</v>
      </c>
      <c r="D24" s="83">
        <v>711.43</v>
      </c>
      <c r="E24" s="47">
        <f t="shared" si="9"/>
        <v>73.257957225088305</v>
      </c>
      <c r="F24" s="65">
        <v>396.9</v>
      </c>
      <c r="G24" s="35">
        <f t="shared" si="0"/>
        <v>55.789044600312046</v>
      </c>
      <c r="H24" s="22">
        <v>229.57</v>
      </c>
      <c r="I24" s="35">
        <f t="shared" si="1"/>
        <v>57.840765936004033</v>
      </c>
      <c r="J24" s="22">
        <v>34</v>
      </c>
      <c r="K24" s="43">
        <f t="shared" si="2"/>
        <v>8.5663895187704711</v>
      </c>
      <c r="L24" s="67">
        <v>311.52999999999997</v>
      </c>
      <c r="M24" s="35">
        <f t="shared" si="3"/>
        <v>43.78926949945884</v>
      </c>
      <c r="N24" s="22">
        <v>308.52999999999997</v>
      </c>
      <c r="O24" s="35">
        <f t="shared" si="4"/>
        <v>99.037010881777036</v>
      </c>
      <c r="P24" s="22">
        <v>0</v>
      </c>
      <c r="Q24" s="47">
        <f t="shared" si="5"/>
        <v>0</v>
      </c>
      <c r="R24" s="69">
        <v>0</v>
      </c>
      <c r="S24" s="35">
        <f t="shared" si="6"/>
        <v>0</v>
      </c>
      <c r="T24" s="13">
        <v>0</v>
      </c>
      <c r="U24" s="35">
        <f t="shared" si="7"/>
        <v>0</v>
      </c>
      <c r="V24" s="13">
        <v>0</v>
      </c>
      <c r="W24" s="35">
        <f t="shared" si="8"/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56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C3:C5"/>
    <mergeCell ref="N5:O5"/>
    <mergeCell ref="P5:Q5"/>
    <mergeCell ref="R5:S5"/>
    <mergeCell ref="D4:E5"/>
    <mergeCell ref="T5:U5"/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Paulina Sakowska</cp:lastModifiedBy>
  <cp:lastPrinted>2017-03-02T09:31:43Z</cp:lastPrinted>
  <dcterms:created xsi:type="dcterms:W3CDTF">2009-05-20T13:51:52Z</dcterms:created>
  <dcterms:modified xsi:type="dcterms:W3CDTF">2023-01-02T13:27:30Z</dcterms:modified>
</cp:coreProperties>
</file>